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xercícios" sheetId="1" state="visible" r:id="rId3"/>
    <sheet name="Vendas" sheetId="2" state="visible" r:id="rId4"/>
    <sheet name="Gabarito" sheetId="3" state="visible" r:id="rId5"/>
    <sheet name="Produto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<sst xmlns="http://schemas.openxmlformats.org/spreadsheetml/2006/main" count="139" uniqueCount="51">
  <si>
    <t xml:space="preserve">Teste de Excel para entrevista — 10 exercícios</t>
  </si>
  <si>
    <t xml:space="preserve">Dados fictícios. Resolva na aba Vendas (células amarelas) e confira na aba Gabarito. excelsmart.com.br</t>
  </si>
  <si>
    <t xml:space="preserve">Nº</t>
  </si>
  <si>
    <t xml:space="preserve">O que fazer</t>
  </si>
  <si>
    <t xml:space="preserve">Calcule o Total de cada venda (Qtd x Preço unit.) na coluna G.</t>
  </si>
  <si>
    <t xml:space="preserve">Some todas as vendas na célula G14 (Total geral).</t>
  </si>
  <si>
    <t xml:space="preserve">Calcule a média, a maior e a menor venda (N2, N3 e N4).</t>
  </si>
  <si>
    <t xml:space="preserve">Conte quantas vendas foram feitas na região Sul (N5).</t>
  </si>
  <si>
    <t xml:space="preserve">Some o total vendido pela Ana (N6).</t>
  </si>
  <si>
    <t xml:space="preserve">Some o total vendido pela Ana somente na região Sul (N7).</t>
  </si>
  <si>
    <t xml:space="preserve">Comissão (coluna H): 5% se o total for de 1.000 ou mais; senão 2%.</t>
  </si>
  <si>
    <t xml:space="preserve">Bônus (coluna I): "Sim" se a venda for da região Sul E tiver total de 1.000 ou mais; senão "Não".</t>
  </si>
  <si>
    <t xml:space="preserve">Categoria (coluna J): traga a categoria do produto da aba Produtos com PROCV.</t>
  </si>
  <si>
    <t xml:space="preserve">% do total (coluna K): participação de cada venda no total geral, usando referência absoluta.</t>
  </si>
  <si>
    <t xml:space="preserve">Data</t>
  </si>
  <si>
    <t xml:space="preserve">Vendedor</t>
  </si>
  <si>
    <t xml:space="preserve">Região</t>
  </si>
  <si>
    <t xml:space="preserve">Produto</t>
  </si>
  <si>
    <t xml:space="preserve">Qtd</t>
  </si>
  <si>
    <t xml:space="preserve">Preço unit.</t>
  </si>
  <si>
    <t xml:space="preserve">Total</t>
  </si>
  <si>
    <t xml:space="preserve">Comissão</t>
  </si>
  <si>
    <t xml:space="preserve">Bônus</t>
  </si>
  <si>
    <t xml:space="preserve">Categoria</t>
  </si>
  <si>
    <t xml:space="preserve">% do total</t>
  </si>
  <si>
    <t xml:space="preserve">Resumo</t>
  </si>
  <si>
    <t xml:space="preserve">Resultado</t>
  </si>
  <si>
    <t xml:space="preserve">Ana</t>
  </si>
  <si>
    <t xml:space="preserve">Sul</t>
  </si>
  <si>
    <t xml:space="preserve">Monitor</t>
  </si>
  <si>
    <t xml:space="preserve">Média das vendas</t>
  </si>
  <si>
    <t xml:space="preserve">Bruno</t>
  </si>
  <si>
    <t xml:space="preserve">Sudeste</t>
  </si>
  <si>
    <t xml:space="preserve">Mouse</t>
  </si>
  <si>
    <t xml:space="preserve">Maior venda</t>
  </si>
  <si>
    <t xml:space="preserve">Carla</t>
  </si>
  <si>
    <t xml:space="preserve">Nordeste</t>
  </si>
  <si>
    <t xml:space="preserve">Notebook</t>
  </si>
  <si>
    <t xml:space="preserve">Menor venda</t>
  </si>
  <si>
    <t xml:space="preserve">Teclado</t>
  </si>
  <si>
    <t xml:space="preserve">Vendas na região Sul (qtd.)</t>
  </si>
  <si>
    <t xml:space="preserve">Diego</t>
  </si>
  <si>
    <t xml:space="preserve">Headset</t>
  </si>
  <si>
    <t xml:space="preserve">Total vendido pela Ana</t>
  </si>
  <si>
    <t xml:space="preserve">Total da Ana na região Sul</t>
  </si>
  <si>
    <t xml:space="preserve">Total geral</t>
  </si>
  <si>
    <t xml:space="preserve">Estoque</t>
  </si>
  <si>
    <t xml:space="preserve">Periférico</t>
  </si>
  <si>
    <t xml:space="preserve">Vídeo</t>
  </si>
  <si>
    <t xml:space="preserve">Computador</t>
  </si>
  <si>
    <t xml:space="preserve">Áudio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</si>
</sst>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"/>
    <numFmt numFmtId="167" formatCode="0.0%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2A1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2A1F"/>
        <bgColor rgb="FF333333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E"/>
      </left>
      <right style="thin">
        <color rgb="FFC9D3CE"/>
      </right>
      <top style="thin">
        <color rgb="FFC9D3CE"/>
      </top>
      <bottom style="thin">
        <color rgb="FFC9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3CE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2A1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</v>
      </c>
    </row>
    <row r="4" customFormat="false" ht="15" hidden="false" customHeight="false" outlineLevel="0" collapsed="false">
      <c r="A4" s="2" t="s">
        <v>2</v>
      </c>
      <c r="B4" s="2" t="s">
        <v>3</v>
      </c>
    </row>
    <row r="5" customFormat="false" ht="15" hidden="false" customHeight="false" outlineLevel="0" collapsed="false">
      <c r="A5" s="0" t="n">
        <v>1</v>
      </c>
      <c r="B5" s="3" t="s">
        <v>4</v>
      </c>
    </row>
    <row r="6" customFormat="false" ht="15" hidden="false" customHeight="false" outlineLevel="0" collapsed="false">
      <c r="A6" s="0" t="n">
        <v>2</v>
      </c>
      <c r="B6" s="3" t="s">
        <v>5</v>
      </c>
    </row>
    <row r="7" customFormat="false" ht="15" hidden="false" customHeight="false" outlineLevel="0" collapsed="false">
      <c r="A7" s="0" t="n">
        <v>3</v>
      </c>
      <c r="B7" s="3" t="s">
        <v>6</v>
      </c>
    </row>
    <row r="8" customFormat="false" ht="15" hidden="false" customHeight="false" outlineLevel="0" collapsed="false">
      <c r="A8" s="0" t="n">
        <v>4</v>
      </c>
      <c r="B8" s="3" t="s">
        <v>7</v>
      </c>
    </row>
    <row r="9" customFormat="false" ht="15" hidden="false" customHeight="false" outlineLevel="0" collapsed="false">
      <c r="A9" s="0" t="n">
        <v>5</v>
      </c>
      <c r="B9" s="3" t="s">
        <v>8</v>
      </c>
    </row>
    <row r="10" customFormat="false" ht="15" hidden="false" customHeight="false" outlineLevel="0" collapsed="false">
      <c r="A10" s="0" t="n">
        <v>6</v>
      </c>
      <c r="B10" s="3" t="s">
        <v>9</v>
      </c>
    </row>
    <row r="11" customFormat="false" ht="15" hidden="false" customHeight="false" outlineLevel="0" collapsed="false">
      <c r="A11" s="0" t="n">
        <v>7</v>
      </c>
      <c r="B11" s="3" t="s">
        <v>10</v>
      </c>
    </row>
    <row r="12" customFormat="false" ht="15" hidden="false" customHeight="false" outlineLevel="0" collapsed="false">
      <c r="A12" s="0" t="n">
        <v>8</v>
      </c>
      <c r="B12" s="3" t="s">
        <v>11</v>
      </c>
    </row>
    <row r="13" customFormat="false" ht="15" hidden="false" customHeight="false" outlineLevel="0" collapsed="false">
      <c r="A13" s="0" t="n">
        <v>9</v>
      </c>
      <c r="B13" s="3" t="s">
        <v>12</v>
      </c>
    </row>
    <row r="14" customFormat="false" ht="15" hidden="false" customHeight="false" outlineLevel="0" collapsed="false">
      <c r="A14" s="0" t="n">
        <v>10</v>
      </c>
      <c r="B14" s="3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1"/>
    <col collapsed="false" customWidth="true" hidden="false" outlineLevel="0" max="5" min="5" style="0" width="6"/>
    <col collapsed="false" customWidth="true" hidden="false" outlineLevel="0" max="8" min="6" style="0" width="11"/>
    <col collapsed="false" customWidth="true" hidden="false" outlineLevel="0" max="9" min="9" style="0" width="8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3"/>
    <col collapsed="false" customWidth="true" hidden="false" outlineLevel="0" max="13" min="13" style="0" width="28"/>
    <col collapsed="false" customWidth="true" hidden="false" outlineLevel="0" max="14" min="14" style="0" width="13"/>
  </cols>
  <sheetData>
    <row r="1" customFormat="false" ht="15" hidden="false" customHeight="false" outlineLevel="0" collapsed="false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24</v>
      </c>
      <c r="M1" s="2" t="s">
        <v>25</v>
      </c>
      <c r="N1" s="2" t="s">
        <v>26</v>
      </c>
    </row>
    <row r="2" customFormat="false" ht="15" hidden="false" customHeight="false" outlineLevel="0" collapsed="false">
      <c r="A2" s="5" t="n">
        <v>46270</v>
      </c>
      <c r="B2" s="6" t="s">
        <v>27</v>
      </c>
      <c r="C2" s="6" t="s">
        <v>28</v>
      </c>
      <c r="D2" s="6" t="s">
        <v>29</v>
      </c>
      <c r="E2" s="6" t="n">
        <v>2</v>
      </c>
      <c r="F2" s="7" t="n">
        <v>900</v>
      </c>
      <c r="G2" s="8"/>
      <c r="H2" s="8"/>
      <c r="I2" s="9"/>
      <c r="J2" s="9"/>
      <c r="K2" s="10"/>
      <c r="M2" s="6" t="s">
        <v>30</v>
      </c>
      <c r="N2" s="8"/>
    </row>
    <row r="3" customFormat="false" ht="15" hidden="false" customHeight="false" outlineLevel="0" collapsed="false">
      <c r="A3" s="5" t="n">
        <v>46273</v>
      </c>
      <c r="B3" s="6" t="s">
        <v>31</v>
      </c>
      <c r="C3" s="6" t="s">
        <v>32</v>
      </c>
      <c r="D3" s="6" t="s">
        <v>33</v>
      </c>
      <c r="E3" s="6" t="n">
        <v>10</v>
      </c>
      <c r="F3" s="7" t="n">
        <v>60</v>
      </c>
      <c r="G3" s="8"/>
      <c r="H3" s="8"/>
      <c r="I3" s="9"/>
      <c r="J3" s="9"/>
      <c r="K3" s="10"/>
      <c r="M3" s="6" t="s">
        <v>34</v>
      </c>
      <c r="N3" s="8"/>
    </row>
    <row r="4" customFormat="false" ht="15" hidden="false" customHeight="false" outlineLevel="0" collapsed="false">
      <c r="A4" s="5" t="n">
        <v>46277</v>
      </c>
      <c r="B4" s="6" t="s">
        <v>35</v>
      </c>
      <c r="C4" s="6" t="s">
        <v>36</v>
      </c>
      <c r="D4" s="6" t="s">
        <v>37</v>
      </c>
      <c r="E4" s="6" t="n">
        <v>1</v>
      </c>
      <c r="F4" s="7" t="n">
        <v>3500</v>
      </c>
      <c r="G4" s="8"/>
      <c r="H4" s="8"/>
      <c r="I4" s="9"/>
      <c r="J4" s="9"/>
      <c r="K4" s="10"/>
      <c r="M4" s="6" t="s">
        <v>38</v>
      </c>
      <c r="N4" s="8"/>
    </row>
    <row r="5" customFormat="false" ht="15" hidden="false" customHeight="false" outlineLevel="0" collapsed="false">
      <c r="A5" s="5" t="n">
        <v>46280</v>
      </c>
      <c r="B5" s="6" t="s">
        <v>27</v>
      </c>
      <c r="C5" s="6" t="s">
        <v>28</v>
      </c>
      <c r="D5" s="6" t="s">
        <v>39</v>
      </c>
      <c r="E5" s="6" t="n">
        <v>5</v>
      </c>
      <c r="F5" s="7" t="n">
        <v>120</v>
      </c>
      <c r="G5" s="8"/>
      <c r="H5" s="8"/>
      <c r="I5" s="9"/>
      <c r="J5" s="9"/>
      <c r="K5" s="10"/>
      <c r="M5" s="6" t="s">
        <v>40</v>
      </c>
      <c r="N5" s="11"/>
    </row>
    <row r="6" customFormat="false" ht="15" hidden="false" customHeight="false" outlineLevel="0" collapsed="false">
      <c r="A6" s="5" t="n">
        <v>46284</v>
      </c>
      <c r="B6" s="6" t="s">
        <v>41</v>
      </c>
      <c r="C6" s="6" t="s">
        <v>32</v>
      </c>
      <c r="D6" s="6" t="s">
        <v>42</v>
      </c>
      <c r="E6" s="6" t="n">
        <v>3</v>
      </c>
      <c r="F6" s="7" t="n">
        <v>250</v>
      </c>
      <c r="G6" s="8"/>
      <c r="H6" s="8"/>
      <c r="I6" s="9"/>
      <c r="J6" s="9"/>
      <c r="K6" s="10"/>
      <c r="M6" s="6" t="s">
        <v>43</v>
      </c>
      <c r="N6" s="8"/>
    </row>
    <row r="7" customFormat="false" ht="15" hidden="false" customHeight="false" outlineLevel="0" collapsed="false">
      <c r="A7" s="5" t="n">
        <v>46287</v>
      </c>
      <c r="B7" s="6" t="s">
        <v>31</v>
      </c>
      <c r="C7" s="6" t="s">
        <v>28</v>
      </c>
      <c r="D7" s="6" t="s">
        <v>37</v>
      </c>
      <c r="E7" s="6" t="n">
        <v>2</v>
      </c>
      <c r="F7" s="7" t="n">
        <v>3500</v>
      </c>
      <c r="G7" s="8"/>
      <c r="H7" s="8"/>
      <c r="I7" s="9"/>
      <c r="J7" s="9"/>
      <c r="K7" s="10"/>
      <c r="M7" s="6" t="s">
        <v>44</v>
      </c>
      <c r="N7" s="8"/>
    </row>
    <row r="8" customFormat="false" ht="15" hidden="false" customHeight="false" outlineLevel="0" collapsed="false">
      <c r="A8" s="5" t="n">
        <v>46298</v>
      </c>
      <c r="B8" s="6" t="s">
        <v>35</v>
      </c>
      <c r="C8" s="6" t="s">
        <v>36</v>
      </c>
      <c r="D8" s="6" t="s">
        <v>33</v>
      </c>
      <c r="E8" s="6" t="n">
        <v>8</v>
      </c>
      <c r="F8" s="7" t="n">
        <v>60</v>
      </c>
      <c r="G8" s="8"/>
      <c r="H8" s="8"/>
      <c r="I8" s="9"/>
      <c r="J8" s="9"/>
      <c r="K8" s="10"/>
    </row>
    <row r="9" customFormat="false" ht="15" hidden="false" customHeight="false" outlineLevel="0" collapsed="false">
      <c r="A9" s="5" t="n">
        <v>46302</v>
      </c>
      <c r="B9" s="6" t="s">
        <v>27</v>
      </c>
      <c r="C9" s="6" t="s">
        <v>32</v>
      </c>
      <c r="D9" s="6" t="s">
        <v>29</v>
      </c>
      <c r="E9" s="6" t="n">
        <v>1</v>
      </c>
      <c r="F9" s="7" t="n">
        <v>900</v>
      </c>
      <c r="G9" s="8"/>
      <c r="H9" s="8"/>
      <c r="I9" s="9"/>
      <c r="J9" s="9"/>
      <c r="K9" s="10"/>
    </row>
    <row r="10" customFormat="false" ht="15" hidden="false" customHeight="false" outlineLevel="0" collapsed="false">
      <c r="A10" s="5" t="n">
        <v>46305</v>
      </c>
      <c r="B10" s="6" t="s">
        <v>41</v>
      </c>
      <c r="C10" s="6" t="s">
        <v>28</v>
      </c>
      <c r="D10" s="6" t="s">
        <v>39</v>
      </c>
      <c r="E10" s="6" t="n">
        <v>12</v>
      </c>
      <c r="F10" s="7" t="n">
        <v>120</v>
      </c>
      <c r="G10" s="8"/>
      <c r="H10" s="8"/>
      <c r="I10" s="9"/>
      <c r="J10" s="9"/>
      <c r="K10" s="10"/>
    </row>
    <row r="11" customFormat="false" ht="15" hidden="false" customHeight="false" outlineLevel="0" collapsed="false">
      <c r="A11" s="5" t="n">
        <v>46309</v>
      </c>
      <c r="B11" s="6" t="s">
        <v>31</v>
      </c>
      <c r="C11" s="6" t="s">
        <v>32</v>
      </c>
      <c r="D11" s="6" t="s">
        <v>42</v>
      </c>
      <c r="E11" s="6" t="n">
        <v>4</v>
      </c>
      <c r="F11" s="7" t="n">
        <v>250</v>
      </c>
      <c r="G11" s="8"/>
      <c r="H11" s="8"/>
      <c r="I11" s="9"/>
      <c r="J11" s="9"/>
      <c r="K11" s="10"/>
    </row>
    <row r="12" customFormat="false" ht="15" hidden="false" customHeight="false" outlineLevel="0" collapsed="false">
      <c r="A12" s="5" t="n">
        <v>46315</v>
      </c>
      <c r="B12" s="6" t="s">
        <v>27</v>
      </c>
      <c r="C12" s="6" t="s">
        <v>28</v>
      </c>
      <c r="D12" s="6" t="s">
        <v>37</v>
      </c>
      <c r="E12" s="6" t="n">
        <v>1</v>
      </c>
      <c r="F12" s="7" t="n">
        <v>3500</v>
      </c>
      <c r="G12" s="8"/>
      <c r="H12" s="8"/>
      <c r="I12" s="9"/>
      <c r="J12" s="9"/>
      <c r="K12" s="10"/>
    </row>
    <row r="13" customFormat="false" ht="15" hidden="false" customHeight="false" outlineLevel="0" collapsed="false">
      <c r="A13" s="5" t="n">
        <v>46320</v>
      </c>
      <c r="B13" s="6" t="s">
        <v>35</v>
      </c>
      <c r="C13" s="6" t="s">
        <v>28</v>
      </c>
      <c r="D13" s="6" t="s">
        <v>29</v>
      </c>
      <c r="E13" s="6" t="n">
        <v>3</v>
      </c>
      <c r="F13" s="7" t="n">
        <v>900</v>
      </c>
      <c r="G13" s="8"/>
      <c r="H13" s="8"/>
      <c r="I13" s="9"/>
      <c r="J13" s="9"/>
      <c r="K13" s="10"/>
    </row>
    <row r="14" customFormat="false" ht="15" hidden="false" customHeight="false" outlineLevel="0" collapsed="false">
      <c r="A14" s="6"/>
      <c r="B14" s="6"/>
      <c r="C14" s="6"/>
      <c r="D14" s="6"/>
      <c r="E14" s="6"/>
      <c r="F14" s="12" t="s">
        <v>45</v>
      </c>
      <c r="G14" s="13"/>
      <c r="H14" s="6"/>
      <c r="I14" s="6"/>
      <c r="J14" s="6"/>
      <c r="K14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1"/>
    <col collapsed="false" customWidth="true" hidden="false" outlineLevel="0" max="5" min="5" style="0" width="6"/>
    <col collapsed="false" customWidth="true" hidden="false" outlineLevel="0" max="8" min="6" style="0" width="11"/>
    <col collapsed="false" customWidth="true" hidden="false" outlineLevel="0" max="9" min="9" style="0" width="8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3"/>
    <col collapsed="false" customWidth="true" hidden="false" outlineLevel="0" max="13" min="13" style="0" width="28"/>
    <col collapsed="false" customWidth="true" hidden="false" outlineLevel="0" max="14" min="14" style="0" width="13"/>
  </cols>
  <sheetData>
    <row r="1" customFormat="false" ht="15" hidden="false" customHeight="false" outlineLevel="0" collapsed="false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24</v>
      </c>
      <c r="M1" s="2" t="s">
        <v>25</v>
      </c>
      <c r="N1" s="2" t="s">
        <v>26</v>
      </c>
    </row>
    <row r="2" customFormat="false" ht="15" hidden="false" customHeight="false" outlineLevel="0" collapsed="false">
      <c r="A2" s="5" t="n">
        <v>46270</v>
      </c>
      <c r="B2" s="6" t="s">
        <v>27</v>
      </c>
      <c r="C2" s="6" t="s">
        <v>28</v>
      </c>
      <c r="D2" s="6" t="s">
        <v>29</v>
      </c>
      <c r="E2" s="6" t="n">
        <v>2</v>
      </c>
      <c r="F2" s="7" t="n">
        <v>900</v>
      </c>
      <c r="G2" s="7" t="n">
        <f aca="false">E2*F2</f>
        <v>1800</v>
      </c>
      <c r="H2" s="7" t="n">
        <f aca="false">IF(G2&gt;=1000,G2*5%,G2*2%)</f>
        <v>90</v>
      </c>
      <c r="I2" s="6" t="str">
        <f aca="false">IF(AND(C2="Sul",G2&gt;=1000),"Sim","Não")</f>
        <v>Sim</v>
      </c>
      <c r="J2" s="6" t="str">
        <f aca="false">VLOOKUP(D2,Produtos!$A$2:$C$6,2,FALSE())</f>
        <v>Vídeo</v>
      </c>
      <c r="K2" s="14" t="n">
        <f aca="false">G2/$G$14</f>
        <v>0.0741656365883807</v>
      </c>
      <c r="M2" s="6" t="s">
        <v>30</v>
      </c>
      <c r="N2" s="7" t="n">
        <f aca="false">AVERAGE(G2:G13)</f>
        <v>2022.5</v>
      </c>
    </row>
    <row r="3" customFormat="false" ht="15" hidden="false" customHeight="false" outlineLevel="0" collapsed="false">
      <c r="A3" s="5" t="n">
        <v>46273</v>
      </c>
      <c r="B3" s="6" t="s">
        <v>31</v>
      </c>
      <c r="C3" s="6" t="s">
        <v>32</v>
      </c>
      <c r="D3" s="6" t="s">
        <v>33</v>
      </c>
      <c r="E3" s="6" t="n">
        <v>10</v>
      </c>
      <c r="F3" s="7" t="n">
        <v>60</v>
      </c>
      <c r="G3" s="7" t="n">
        <f aca="false">E3*F3</f>
        <v>600</v>
      </c>
      <c r="H3" s="7" t="n">
        <f aca="false">IF(G3&gt;=1000,G3*5%,G3*2%)</f>
        <v>12</v>
      </c>
      <c r="I3" s="6" t="str">
        <f aca="false">IF(AND(C3="Sul",G3&gt;=1000),"Sim","Não")</f>
        <v>Não</v>
      </c>
      <c r="J3" s="6" t="str">
        <f aca="false">VLOOKUP(D3,Produtos!$A$2:$C$6,2,FALSE())</f>
        <v>Periférico</v>
      </c>
      <c r="K3" s="14" t="n">
        <f aca="false">G3/$G$14</f>
        <v>0.0247218788627936</v>
      </c>
      <c r="M3" s="6" t="s">
        <v>34</v>
      </c>
      <c r="N3" s="7" t="n">
        <f aca="false">MAX(G2:G13)</f>
        <v>7000</v>
      </c>
    </row>
    <row r="4" customFormat="false" ht="15" hidden="false" customHeight="false" outlineLevel="0" collapsed="false">
      <c r="A4" s="5" t="n">
        <v>46277</v>
      </c>
      <c r="B4" s="6" t="s">
        <v>35</v>
      </c>
      <c r="C4" s="6" t="s">
        <v>36</v>
      </c>
      <c r="D4" s="6" t="s">
        <v>37</v>
      </c>
      <c r="E4" s="6" t="n">
        <v>1</v>
      </c>
      <c r="F4" s="7" t="n">
        <v>3500</v>
      </c>
      <c r="G4" s="7" t="n">
        <f aca="false">E4*F4</f>
        <v>3500</v>
      </c>
      <c r="H4" s="7" t="n">
        <f aca="false">IF(G4&gt;=1000,G4*5%,G4*2%)</f>
        <v>175</v>
      </c>
      <c r="I4" s="6" t="str">
        <f aca="false">IF(AND(C4="Sul",G4&gt;=1000),"Sim","Não")</f>
        <v>Não</v>
      </c>
      <c r="J4" s="6" t="str">
        <f aca="false">VLOOKUP(D4,Produtos!$A$2:$C$6,2,FALSE())</f>
        <v>Computador</v>
      </c>
      <c r="K4" s="14" t="n">
        <f aca="false">G4/$G$14</f>
        <v>0.144210960032963</v>
      </c>
      <c r="M4" s="6" t="s">
        <v>38</v>
      </c>
      <c r="N4" s="7" t="n">
        <f aca="false">MIN(G2:G13)</f>
        <v>480</v>
      </c>
    </row>
    <row r="5" customFormat="false" ht="15" hidden="false" customHeight="false" outlineLevel="0" collapsed="false">
      <c r="A5" s="5" t="n">
        <v>46280</v>
      </c>
      <c r="B5" s="6" t="s">
        <v>27</v>
      </c>
      <c r="C5" s="6" t="s">
        <v>28</v>
      </c>
      <c r="D5" s="6" t="s">
        <v>39</v>
      </c>
      <c r="E5" s="6" t="n">
        <v>5</v>
      </c>
      <c r="F5" s="7" t="n">
        <v>120</v>
      </c>
      <c r="G5" s="7" t="n">
        <f aca="false">E5*F5</f>
        <v>600</v>
      </c>
      <c r="H5" s="7" t="n">
        <f aca="false">IF(G5&gt;=1000,G5*5%,G5*2%)</f>
        <v>12</v>
      </c>
      <c r="I5" s="6" t="str">
        <f aca="false">IF(AND(C5="Sul",G5&gt;=1000),"Sim","Não")</f>
        <v>Não</v>
      </c>
      <c r="J5" s="6" t="str">
        <f aca="false">VLOOKUP(D5,Produtos!$A$2:$C$6,2,FALSE())</f>
        <v>Periférico</v>
      </c>
      <c r="K5" s="14" t="n">
        <f aca="false">G5/$G$14</f>
        <v>0.0247218788627936</v>
      </c>
      <c r="M5" s="6" t="s">
        <v>40</v>
      </c>
      <c r="N5" s="15" t="n">
        <f aca="false">COUNTIF(C2:C13,"Sul")</f>
        <v>6</v>
      </c>
    </row>
    <row r="6" customFormat="false" ht="15" hidden="false" customHeight="false" outlineLevel="0" collapsed="false">
      <c r="A6" s="5" t="n">
        <v>46284</v>
      </c>
      <c r="B6" s="6" t="s">
        <v>41</v>
      </c>
      <c r="C6" s="6" t="s">
        <v>32</v>
      </c>
      <c r="D6" s="6" t="s">
        <v>42</v>
      </c>
      <c r="E6" s="6" t="n">
        <v>3</v>
      </c>
      <c r="F6" s="7" t="n">
        <v>250</v>
      </c>
      <c r="G6" s="7" t="n">
        <f aca="false">E6*F6</f>
        <v>750</v>
      </c>
      <c r="H6" s="7" t="n">
        <f aca="false">IF(G6&gt;=1000,G6*5%,G6*2%)</f>
        <v>15</v>
      </c>
      <c r="I6" s="6" t="str">
        <f aca="false">IF(AND(C6="Sul",G6&gt;=1000),"Sim","Não")</f>
        <v>Não</v>
      </c>
      <c r="J6" s="6" t="str">
        <f aca="false">VLOOKUP(D6,Produtos!$A$2:$C$6,2,FALSE())</f>
        <v>Áudio</v>
      </c>
      <c r="K6" s="14" t="n">
        <f aca="false">G6/$G$14</f>
        <v>0.030902348578492</v>
      </c>
      <c r="M6" s="6" t="s">
        <v>43</v>
      </c>
      <c r="N6" s="7" t="n">
        <f aca="false">SUMIF(B2:B13,"Ana",G2:G13)</f>
        <v>6800</v>
      </c>
    </row>
    <row r="7" customFormat="false" ht="15" hidden="false" customHeight="false" outlineLevel="0" collapsed="false">
      <c r="A7" s="5" t="n">
        <v>46287</v>
      </c>
      <c r="B7" s="6" t="s">
        <v>31</v>
      </c>
      <c r="C7" s="6" t="s">
        <v>28</v>
      </c>
      <c r="D7" s="6" t="s">
        <v>37</v>
      </c>
      <c r="E7" s="6" t="n">
        <v>2</v>
      </c>
      <c r="F7" s="7" t="n">
        <v>3500</v>
      </c>
      <c r="G7" s="7" t="n">
        <f aca="false">E7*F7</f>
        <v>7000</v>
      </c>
      <c r="H7" s="7" t="n">
        <f aca="false">IF(G7&gt;=1000,G7*5%,G7*2%)</f>
        <v>350</v>
      </c>
      <c r="I7" s="6" t="str">
        <f aca="false">IF(AND(C7="Sul",G7&gt;=1000),"Sim","Não")</f>
        <v>Sim</v>
      </c>
      <c r="J7" s="6" t="str">
        <f aca="false">VLOOKUP(D7,Produtos!$A$2:$C$6,2,FALSE())</f>
        <v>Computador</v>
      </c>
      <c r="K7" s="14" t="n">
        <f aca="false">G7/$G$14</f>
        <v>0.288421920065925</v>
      </c>
      <c r="M7" s="6" t="s">
        <v>44</v>
      </c>
      <c r="N7" s="7" t="n">
        <f aca="false">SUMIFS(G2:G13,B2:B13,"Ana",C2:C13,"Sul")</f>
        <v>5900</v>
      </c>
    </row>
    <row r="8" customFormat="false" ht="15" hidden="false" customHeight="false" outlineLevel="0" collapsed="false">
      <c r="A8" s="5" t="n">
        <v>46298</v>
      </c>
      <c r="B8" s="6" t="s">
        <v>35</v>
      </c>
      <c r="C8" s="6" t="s">
        <v>36</v>
      </c>
      <c r="D8" s="6" t="s">
        <v>33</v>
      </c>
      <c r="E8" s="6" t="n">
        <v>8</v>
      </c>
      <c r="F8" s="7" t="n">
        <v>60</v>
      </c>
      <c r="G8" s="7" t="n">
        <f aca="false">E8*F8</f>
        <v>480</v>
      </c>
      <c r="H8" s="7" t="n">
        <f aca="false">IF(G8&gt;=1000,G8*5%,G8*2%)</f>
        <v>9.6</v>
      </c>
      <c r="I8" s="6" t="str">
        <f aca="false">IF(AND(C8="Sul",G8&gt;=1000),"Sim","Não")</f>
        <v>Não</v>
      </c>
      <c r="J8" s="6" t="str">
        <f aca="false">VLOOKUP(D8,Produtos!$A$2:$C$6,2,FALSE())</f>
        <v>Periférico</v>
      </c>
      <c r="K8" s="14" t="n">
        <f aca="false">G8/$G$14</f>
        <v>0.0197775030902349</v>
      </c>
    </row>
    <row r="9" customFormat="false" ht="15" hidden="false" customHeight="false" outlineLevel="0" collapsed="false">
      <c r="A9" s="5" t="n">
        <v>46302</v>
      </c>
      <c r="B9" s="6" t="s">
        <v>27</v>
      </c>
      <c r="C9" s="6" t="s">
        <v>32</v>
      </c>
      <c r="D9" s="6" t="s">
        <v>29</v>
      </c>
      <c r="E9" s="6" t="n">
        <v>1</v>
      </c>
      <c r="F9" s="7" t="n">
        <v>900</v>
      </c>
      <c r="G9" s="7" t="n">
        <f aca="false">E9*F9</f>
        <v>900</v>
      </c>
      <c r="H9" s="7" t="n">
        <f aca="false">IF(G9&gt;=1000,G9*5%,G9*2%)</f>
        <v>18</v>
      </c>
      <c r="I9" s="6" t="str">
        <f aca="false">IF(AND(C9="Sul",G9&gt;=1000),"Sim","Não")</f>
        <v>Não</v>
      </c>
      <c r="J9" s="6" t="str">
        <f aca="false">VLOOKUP(D9,Produtos!$A$2:$C$6,2,FALSE())</f>
        <v>Vídeo</v>
      </c>
      <c r="K9" s="14" t="n">
        <f aca="false">G9/$G$14</f>
        <v>0.0370828182941904</v>
      </c>
    </row>
    <row r="10" customFormat="false" ht="15" hidden="false" customHeight="false" outlineLevel="0" collapsed="false">
      <c r="A10" s="5" t="n">
        <v>46305</v>
      </c>
      <c r="B10" s="6" t="s">
        <v>41</v>
      </c>
      <c r="C10" s="6" t="s">
        <v>28</v>
      </c>
      <c r="D10" s="6" t="s">
        <v>39</v>
      </c>
      <c r="E10" s="6" t="n">
        <v>12</v>
      </c>
      <c r="F10" s="7" t="n">
        <v>120</v>
      </c>
      <c r="G10" s="7" t="n">
        <f aca="false">E10*F10</f>
        <v>1440</v>
      </c>
      <c r="H10" s="7" t="n">
        <f aca="false">IF(G10&gt;=1000,G10*5%,G10*2%)</f>
        <v>72</v>
      </c>
      <c r="I10" s="6" t="str">
        <f aca="false">IF(AND(C10="Sul",G10&gt;=1000),"Sim","Não")</f>
        <v>Sim</v>
      </c>
      <c r="J10" s="6" t="str">
        <f aca="false">VLOOKUP(D10,Produtos!$A$2:$C$6,2,FALSE())</f>
        <v>Periférico</v>
      </c>
      <c r="K10" s="14" t="n">
        <f aca="false">G10/$G$14</f>
        <v>0.0593325092707046</v>
      </c>
    </row>
    <row r="11" customFormat="false" ht="15" hidden="false" customHeight="false" outlineLevel="0" collapsed="false">
      <c r="A11" s="5" t="n">
        <v>46309</v>
      </c>
      <c r="B11" s="6" t="s">
        <v>31</v>
      </c>
      <c r="C11" s="6" t="s">
        <v>32</v>
      </c>
      <c r="D11" s="6" t="s">
        <v>42</v>
      </c>
      <c r="E11" s="6" t="n">
        <v>4</v>
      </c>
      <c r="F11" s="7" t="n">
        <v>250</v>
      </c>
      <c r="G11" s="7" t="n">
        <f aca="false">E11*F11</f>
        <v>1000</v>
      </c>
      <c r="H11" s="7" t="n">
        <f aca="false">IF(G11&gt;=1000,G11*5%,G11*2%)</f>
        <v>50</v>
      </c>
      <c r="I11" s="6" t="str">
        <f aca="false">IF(AND(C11="Sul",G11&gt;=1000),"Sim","Não")</f>
        <v>Não</v>
      </c>
      <c r="J11" s="6" t="str">
        <f aca="false">VLOOKUP(D11,Produtos!$A$2:$C$6,2,FALSE())</f>
        <v>Áudio</v>
      </c>
      <c r="K11" s="14" t="n">
        <f aca="false">G11/$G$14</f>
        <v>0.0412031314379893</v>
      </c>
    </row>
    <row r="12" customFormat="false" ht="15" hidden="false" customHeight="false" outlineLevel="0" collapsed="false">
      <c r="A12" s="5" t="n">
        <v>46315</v>
      </c>
      <c r="B12" s="6" t="s">
        <v>27</v>
      </c>
      <c r="C12" s="6" t="s">
        <v>28</v>
      </c>
      <c r="D12" s="6" t="s">
        <v>37</v>
      </c>
      <c r="E12" s="6" t="n">
        <v>1</v>
      </c>
      <c r="F12" s="7" t="n">
        <v>3500</v>
      </c>
      <c r="G12" s="7" t="n">
        <f aca="false">E12*F12</f>
        <v>3500</v>
      </c>
      <c r="H12" s="7" t="n">
        <f aca="false">IF(G12&gt;=1000,G12*5%,G12*2%)</f>
        <v>175</v>
      </c>
      <c r="I12" s="6" t="str">
        <f aca="false">IF(AND(C12="Sul",G12&gt;=1000),"Sim","Não")</f>
        <v>Sim</v>
      </c>
      <c r="J12" s="6" t="str">
        <f aca="false">VLOOKUP(D12,Produtos!$A$2:$C$6,2,FALSE())</f>
        <v>Computador</v>
      </c>
      <c r="K12" s="14" t="n">
        <f aca="false">G12/$G$14</f>
        <v>0.144210960032963</v>
      </c>
    </row>
    <row r="13" customFormat="false" ht="15" hidden="false" customHeight="false" outlineLevel="0" collapsed="false">
      <c r="A13" s="5" t="n">
        <v>46320</v>
      </c>
      <c r="B13" s="6" t="s">
        <v>35</v>
      </c>
      <c r="C13" s="6" t="s">
        <v>28</v>
      </c>
      <c r="D13" s="6" t="s">
        <v>29</v>
      </c>
      <c r="E13" s="6" t="n">
        <v>3</v>
      </c>
      <c r="F13" s="7" t="n">
        <v>900</v>
      </c>
      <c r="G13" s="7" t="n">
        <f aca="false">E13*F13</f>
        <v>2700</v>
      </c>
      <c r="H13" s="7" t="n">
        <f aca="false">IF(G13&gt;=1000,G13*5%,G13*2%)</f>
        <v>135</v>
      </c>
      <c r="I13" s="6" t="str">
        <f aca="false">IF(AND(C13="Sul",G13&gt;=1000),"Sim","Não")</f>
        <v>Sim</v>
      </c>
      <c r="J13" s="6" t="str">
        <f aca="false">VLOOKUP(D13,Produtos!$A$2:$C$6,2,FALSE())</f>
        <v>Vídeo</v>
      </c>
      <c r="K13" s="14" t="n">
        <f aca="false">G13/$G$14</f>
        <v>0.111248454882571</v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12" t="s">
        <v>45</v>
      </c>
      <c r="G14" s="16" t="n">
        <f aca="false">SUM(G2:G13)</f>
        <v>24270</v>
      </c>
      <c r="H14" s="6"/>
      <c r="I14" s="6"/>
      <c r="J14" s="6"/>
      <c r="K14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4"/>
  </cols>
  <sheetData>
    <row r="1" customFormat="false" ht="15" hidden="false" customHeight="false" outlineLevel="0" collapsed="false">
      <c r="A1" s="2" t="s">
        <v>17</v>
      </c>
      <c r="B1" s="2" t="s">
        <v>23</v>
      </c>
      <c r="C1" s="2" t="s">
        <v>46</v>
      </c>
    </row>
    <row r="2" customFormat="false" ht="15" hidden="false" customHeight="false" outlineLevel="0" collapsed="false">
      <c r="A2" s="0" t="s">
        <v>39</v>
      </c>
      <c r="B2" s="0" t="s">
        <v>47</v>
      </c>
      <c r="C2" s="0" t="n">
        <v>40</v>
      </c>
    </row>
    <row r="3" customFormat="false" ht="15" hidden="false" customHeight="false" outlineLevel="0" collapsed="false">
      <c r="A3" s="0" t="s">
        <v>33</v>
      </c>
      <c r="B3" s="0" t="s">
        <v>47</v>
      </c>
      <c r="C3" s="0" t="n">
        <v>75</v>
      </c>
    </row>
    <row r="4" customFormat="false" ht="15" hidden="false" customHeight="false" outlineLevel="0" collapsed="false">
      <c r="A4" s="0" t="s">
        <v>29</v>
      </c>
      <c r="B4" s="0" t="s">
        <v>48</v>
      </c>
      <c r="C4" s="0" t="n">
        <v>12</v>
      </c>
    </row>
    <row r="5" customFormat="false" ht="15" hidden="false" customHeight="false" outlineLevel="0" collapsed="false">
      <c r="A5" s="0" t="s">
        <v>37</v>
      </c>
      <c r="B5" s="0" t="s">
        <v>49</v>
      </c>
      <c r="C5" s="0" t="n">
        <v>6</v>
      </c>
    </row>
    <row r="6" customFormat="false" ht="15" hidden="false" customHeight="false" outlineLevel="0" collapsed="false">
      <c r="A6" s="0" t="s">
        <v>42</v>
      </c>
      <c r="B6" s="0" t="s">
        <v>50</v>
      </c>
      <c r="C6" s="0" t="n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2026-10-29T14:09:51Z</dcterms:created>
  <dc:creator>openpyxl</dc:creator>
  <dc:description/>
  <dc:language>en-US</dc:language>
  <cp:lastModifiedBy/>
  <dcterms:modified xsi:type="dcterms:W3CDTF">2026-10-29T14:09:51Z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